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C:\Users\okumura-ta\Desktop\"/>
    </mc:Choice>
  </mc:AlternateContent>
  <xr:revisionPtr revIDLastSave="0" documentId="8_{8C4CF3CF-8486-4E6E-8FA5-167D524EF2DF}" xr6:coauthVersionLast="36" xr6:coauthVersionMax="36" xr10:uidLastSave="{00000000-0000-0000-0000-000000000000}"/>
  <bookViews>
    <workbookView xWindow="-105" yWindow="-105" windowWidth="23250" windowHeight="12570" tabRatio="665" xr2:uid="{00000000-000D-0000-FFFF-FFFF00000000}"/>
  </bookViews>
  <sheets>
    <sheet name="【記載例】居宅介護支援" sheetId="10" r:id="rId1"/>
    <sheet name="居宅介護（介護予防）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1">'居宅介護（介護予防）支援（１枚版）'!$A$1:$BD$49</definedName>
    <definedName name="_xlnm.Print_Area" localSheetId="2">'居宅介護支援（100名）'!$A$1:$BD$133</definedName>
    <definedName name="_xlnm.Print_Titles" localSheetId="0">【記載例】居宅介護支援!$1:$13</definedName>
    <definedName name="_xlnm.Print_Titles" localSheetId="1">'居宅介護（介護予防）支援（１枚版）'!$1:$13</definedName>
    <definedName name="_xlnm.Print_Titles" localSheetId="2">'居宅介護支援（100名）'!$1:$13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H126" i="9" l="1"/>
  <c r="C126" i="9"/>
  <c r="AU9" i="9"/>
  <c r="AU9" i="1"/>
  <c r="AU9" i="10"/>
  <c r="G121" i="9" l="1"/>
  <c r="G120" i="9"/>
  <c r="G119" i="9"/>
  <c r="G118" i="9"/>
  <c r="E121" i="9"/>
  <c r="E120" i="9"/>
  <c r="E119" i="9"/>
  <c r="E118" i="9"/>
  <c r="E34" i="1"/>
  <c r="G37" i="1"/>
  <c r="E37" i="1"/>
  <c r="G36" i="1"/>
  <c r="E36" i="1"/>
  <c r="G35" i="1"/>
  <c r="E35" i="1"/>
  <c r="G34" i="1"/>
  <c r="G39" i="10"/>
  <c r="G37" i="10"/>
  <c r="E39" i="10"/>
  <c r="E37" i="10"/>
  <c r="H127" i="9" l="1"/>
  <c r="L122" i="9"/>
  <c r="C127" i="9" s="1"/>
  <c r="P122" i="9"/>
  <c r="C132" i="9" s="1"/>
  <c r="J122" i="9"/>
  <c r="E122" i="9"/>
  <c r="G122" i="9"/>
  <c r="H43" i="1"/>
  <c r="H42" i="1"/>
  <c r="C42" i="1"/>
  <c r="P38" i="1"/>
  <c r="C48" i="1" s="1"/>
  <c r="L38" i="1"/>
  <c r="C43" i="1" s="1"/>
  <c r="J38" i="1"/>
  <c r="G38" i="1"/>
  <c r="E38" i="1"/>
  <c r="M127" i="9" l="1"/>
  <c r="H132" i="9" s="1"/>
  <c r="M132" i="9" s="1"/>
  <c r="M43" i="1"/>
  <c r="H48" i="1" s="1"/>
  <c r="M48"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20" i="1"/>
  <c r="AW19" i="1"/>
  <c r="AW29"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<sst xmlns="http://schemas.openxmlformats.org/spreadsheetml/2006/main" count="390" uniqueCount="148">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</sst>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AE1" zoomScaleNormal="55" zoomScaleSheetLayoutView="10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5"/>
  <sheetViews>
    <sheetView showGridLines="0" view="pageBreakPreview" zoomScaleNormal="55" zoomScaleSheetLayoutView="100" workbookViewId="0">
      <selection activeCell="C29" sqref="C29:D2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29" si="22">IF($AZ$3="４週",AU14/4,IF($AZ$3="暦月",AU14/($AZ$7/7),""))</f>
        <v>0</v>
      </c>
      <c r="AX14" s="231"/>
      <c r="AY14" s="198"/>
      <c r="AZ14" s="199"/>
      <c r="BA14" s="199"/>
      <c r="BB14" s="199"/>
      <c r="BC14" s="199"/>
      <c r="BD14" s="200"/>
    </row>
    <row r="15" spans="1:57" ht="39.950000000000003" customHeight="1" x14ac:dyDescent="0.4">
      <c r="A15" s="71"/>
      <c r="B15" s="86">
        <f t="shared" ref="B15:B29"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29"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thickBot="1" x14ac:dyDescent="0.45">
      <c r="A29" s="71"/>
      <c r="B29" s="87">
        <f t="shared" si="23"/>
        <v>16</v>
      </c>
      <c r="C29" s="232"/>
      <c r="D29" s="233"/>
      <c r="E29" s="234"/>
      <c r="F29" s="235"/>
      <c r="G29" s="236"/>
      <c r="H29" s="237"/>
      <c r="I29" s="237"/>
      <c r="J29" s="237"/>
      <c r="K29" s="238"/>
      <c r="L29" s="239"/>
      <c r="M29" s="240"/>
      <c r="N29" s="240"/>
      <c r="O29" s="241"/>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242">
        <f t="shared" si="24"/>
        <v>0</v>
      </c>
      <c r="AV29" s="243"/>
      <c r="AW29" s="244">
        <f t="shared" si="22"/>
        <v>0</v>
      </c>
      <c r="AX29" s="245"/>
      <c r="AY29" s="246"/>
      <c r="AZ29" s="247"/>
      <c r="BA29" s="247"/>
      <c r="BB29" s="247"/>
      <c r="BC29" s="247"/>
      <c r="BD29" s="248"/>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8" t="s">
        <v>133</v>
      </c>
      <c r="C31" s="98"/>
      <c r="D31" s="98"/>
      <c r="E31" s="98"/>
      <c r="F31" s="98"/>
      <c r="G31" s="98"/>
      <c r="H31" s="98"/>
      <c r="I31" s="98"/>
      <c r="J31" s="98"/>
      <c r="K31" s="98"/>
      <c r="L31" s="99"/>
      <c r="M31" s="98"/>
      <c r="N31" s="98"/>
      <c r="O31" s="98"/>
      <c r="P31" s="98"/>
      <c r="Q31" s="98"/>
      <c r="R31" s="98"/>
      <c r="S31" s="98"/>
      <c r="T31" s="98" t="s">
        <v>70</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249" t="s">
        <v>35</v>
      </c>
      <c r="D32" s="249"/>
      <c r="E32" s="249" t="s">
        <v>36</v>
      </c>
      <c r="F32" s="249"/>
      <c r="G32" s="249"/>
      <c r="H32" s="249"/>
      <c r="I32" s="98"/>
      <c r="J32" s="251" t="s">
        <v>39</v>
      </c>
      <c r="K32" s="251"/>
      <c r="L32" s="251"/>
      <c r="M32" s="251"/>
      <c r="N32" s="67"/>
      <c r="O32" s="67"/>
      <c r="P32" s="96" t="s">
        <v>47</v>
      </c>
      <c r="Q32" s="96"/>
      <c r="R32" s="98"/>
      <c r="S32" s="98"/>
      <c r="T32" s="252" t="s">
        <v>7</v>
      </c>
      <c r="U32" s="253"/>
      <c r="V32" s="252" t="s">
        <v>8</v>
      </c>
      <c r="W32" s="254"/>
      <c r="X32" s="254"/>
      <c r="Y32" s="253"/>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50"/>
      <c r="D33" s="250"/>
      <c r="E33" s="250" t="s">
        <v>37</v>
      </c>
      <c r="F33" s="250"/>
      <c r="G33" s="250" t="s">
        <v>38</v>
      </c>
      <c r="H33" s="250"/>
      <c r="I33" s="98"/>
      <c r="J33" s="250" t="s">
        <v>37</v>
      </c>
      <c r="K33" s="250"/>
      <c r="L33" s="250" t="s">
        <v>38</v>
      </c>
      <c r="M33" s="250"/>
      <c r="N33" s="67"/>
      <c r="O33" s="67"/>
      <c r="P33" s="96" t="s">
        <v>44</v>
      </c>
      <c r="Q33" s="96"/>
      <c r="R33" s="98"/>
      <c r="S33" s="98"/>
      <c r="T33" s="252" t="s">
        <v>3</v>
      </c>
      <c r="U33" s="253"/>
      <c r="V33" s="252" t="s">
        <v>50</v>
      </c>
      <c r="W33" s="254"/>
      <c r="X33" s="254"/>
      <c r="Y33" s="253"/>
      <c r="Z33" s="146"/>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2" t="s">
        <v>3</v>
      </c>
      <c r="D34" s="253"/>
      <c r="E34" s="255">
        <f>SUMIFS($AU$14:$AV$29,$C$14:$D$29,"介護支援専門員",$E$14:$F$29,"A")</f>
        <v>0</v>
      </c>
      <c r="F34" s="256"/>
      <c r="G34" s="257">
        <f>SUMIFS($AW$14:$AX$29,$C$14:$D$29,"介護支援専門員",$E$14:$F$29,"A")</f>
        <v>0</v>
      </c>
      <c r="H34" s="258"/>
      <c r="I34" s="112"/>
      <c r="J34" s="259">
        <v>0</v>
      </c>
      <c r="K34" s="260"/>
      <c r="L34" s="259">
        <v>0</v>
      </c>
      <c r="M34" s="260"/>
      <c r="N34" s="111"/>
      <c r="O34" s="111"/>
      <c r="P34" s="259">
        <v>0</v>
      </c>
      <c r="Q34" s="260"/>
      <c r="R34" s="98"/>
      <c r="S34" s="98"/>
      <c r="T34" s="252" t="s">
        <v>4</v>
      </c>
      <c r="U34" s="253"/>
      <c r="V34" s="252" t="s">
        <v>51</v>
      </c>
      <c r="W34" s="254"/>
      <c r="X34" s="254"/>
      <c r="Y34" s="253"/>
      <c r="Z34" s="14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4</v>
      </c>
      <c r="D35" s="253"/>
      <c r="E35" s="255">
        <f>SUMIFS($AU$14:$AV$29,$C$14:$D$29,"介護支援専門員",$E$14:$F$29,"B")</f>
        <v>0</v>
      </c>
      <c r="F35" s="256"/>
      <c r="G35" s="257">
        <f>SUMIFS($AW$14:$AX$29,$C$14:$D$29,"介護支援専門員",$E$14:$F$29,"B")</f>
        <v>0</v>
      </c>
      <c r="H35" s="258"/>
      <c r="I35" s="112"/>
      <c r="J35" s="259">
        <v>0</v>
      </c>
      <c r="K35" s="260"/>
      <c r="L35" s="259">
        <v>0</v>
      </c>
      <c r="M35" s="260"/>
      <c r="N35" s="111"/>
      <c r="O35" s="111"/>
      <c r="P35" s="259">
        <v>0</v>
      </c>
      <c r="Q35" s="260"/>
      <c r="R35" s="98"/>
      <c r="S35" s="98"/>
      <c r="T35" s="252" t="s">
        <v>5</v>
      </c>
      <c r="U35" s="253"/>
      <c r="V35" s="252" t="s">
        <v>52</v>
      </c>
      <c r="W35" s="254"/>
      <c r="X35" s="254"/>
      <c r="Y35" s="253"/>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5</v>
      </c>
      <c r="D36" s="253"/>
      <c r="E36" s="255">
        <f>SUMIFS($AU$14:$AV$29,$C$14:$D$29,"介護支援専門員",$E$14:$F$29,"C")</f>
        <v>0</v>
      </c>
      <c r="F36" s="256"/>
      <c r="G36" s="257">
        <f>SUMIFS($AW$14:$AX$29,$C$14:$D$29,"介護支援専門員",$E$14:$F$29,"C")</f>
        <v>0</v>
      </c>
      <c r="H36" s="258"/>
      <c r="I36" s="112"/>
      <c r="J36" s="259">
        <v>0</v>
      </c>
      <c r="K36" s="260"/>
      <c r="L36" s="261">
        <v>0</v>
      </c>
      <c r="M36" s="262"/>
      <c r="N36" s="111"/>
      <c r="O36" s="111"/>
      <c r="P36" s="255" t="s">
        <v>30</v>
      </c>
      <c r="Q36" s="256"/>
      <c r="R36" s="98"/>
      <c r="S36" s="98"/>
      <c r="T36" s="252" t="s">
        <v>6</v>
      </c>
      <c r="U36" s="253"/>
      <c r="V36" s="252" t="s">
        <v>69</v>
      </c>
      <c r="W36" s="254"/>
      <c r="X36" s="254"/>
      <c r="Y36" s="253"/>
      <c r="Z36" s="14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6</v>
      </c>
      <c r="D37" s="253"/>
      <c r="E37" s="255">
        <f>SUMIFS($AU$14:$AV$29,$C$14:$D$29,"介護支援専門員",$E$14:$F$29,"D")</f>
        <v>0</v>
      </c>
      <c r="F37" s="256"/>
      <c r="G37" s="257">
        <f>SUMIFS($AW$14:$AX$29,$C$14:$D$29,"介護支援専門員",$E$14:$F$29,"D")</f>
        <v>0</v>
      </c>
      <c r="H37" s="258"/>
      <c r="I37" s="112"/>
      <c r="J37" s="259">
        <v>0</v>
      </c>
      <c r="K37" s="260"/>
      <c r="L37" s="261">
        <v>0</v>
      </c>
      <c r="M37" s="262"/>
      <c r="N37" s="111"/>
      <c r="O37" s="111"/>
      <c r="P37" s="255" t="s">
        <v>30</v>
      </c>
      <c r="Q37" s="256"/>
      <c r="R37" s="98"/>
      <c r="S37" s="98"/>
      <c r="T37" s="98"/>
      <c r="U37" s="263"/>
      <c r="V37" s="263"/>
      <c r="W37" s="264"/>
      <c r="X37" s="264"/>
      <c r="Y37" s="150"/>
      <c r="Z37" s="150"/>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27</v>
      </c>
      <c r="D38" s="253"/>
      <c r="E38" s="255">
        <f>SUM(E34:F37)</f>
        <v>0</v>
      </c>
      <c r="F38" s="256"/>
      <c r="G38" s="257">
        <f>SUM(G34:H37)</f>
        <v>0</v>
      </c>
      <c r="H38" s="258"/>
      <c r="I38" s="112"/>
      <c r="J38" s="255">
        <f>SUM(J34:K37)</f>
        <v>0</v>
      </c>
      <c r="K38" s="256"/>
      <c r="L38" s="255">
        <f>SUM(L34:M37)</f>
        <v>0</v>
      </c>
      <c r="M38" s="256"/>
      <c r="N38" s="111"/>
      <c r="O38" s="111"/>
      <c r="P38" s="255">
        <f>SUM(P34:Q35)</f>
        <v>0</v>
      </c>
      <c r="Q38" s="256"/>
      <c r="R38" s="98"/>
      <c r="S38" s="98"/>
      <c r="T38" s="98"/>
      <c r="U38" s="263"/>
      <c r="V38" s="263"/>
      <c r="W38" s="264"/>
      <c r="X38" s="264"/>
      <c r="Y38" s="149"/>
      <c r="Z38" s="14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9" t="s">
        <v>45</v>
      </c>
      <c r="D40" s="98"/>
      <c r="E40" s="98"/>
      <c r="F40" s="98"/>
      <c r="G40" s="98"/>
      <c r="H40" s="98"/>
      <c r="I40" s="106" t="s">
        <v>89</v>
      </c>
      <c r="J40" s="272" t="s">
        <v>90</v>
      </c>
      <c r="K40" s="273"/>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
        <v>40</v>
      </c>
      <c r="D41" s="98"/>
      <c r="E41" s="98"/>
      <c r="F41" s="98"/>
      <c r="G41" s="98"/>
      <c r="H41" s="98" t="s">
        <v>41</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250" t="s">
        <v>42</v>
      </c>
      <c r="N42" s="250"/>
      <c r="O42" s="250"/>
      <c r="P42" s="250"/>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274">
        <f>IF($J$40="週",L38,J38)</f>
        <v>0</v>
      </c>
      <c r="D43" s="275"/>
      <c r="E43" s="275"/>
      <c r="F43" s="276"/>
      <c r="G43" s="145" t="s">
        <v>28</v>
      </c>
      <c r="H43" s="252">
        <f>IF($J$40="週",$AV$5,$AZ$5)</f>
        <v>40</v>
      </c>
      <c r="I43" s="254"/>
      <c r="J43" s="254"/>
      <c r="K43" s="253"/>
      <c r="L43" s="145" t="s">
        <v>29</v>
      </c>
      <c r="M43" s="266">
        <f>ROUNDDOWN(C43/H43,1)</f>
        <v>0</v>
      </c>
      <c r="N43" s="267"/>
      <c r="O43" s="267"/>
      <c r="P43" s="268"/>
      <c r="Q43" s="98"/>
      <c r="R43" s="98"/>
      <c r="S43" s="98"/>
      <c r="T43" s="98"/>
      <c r="U43" s="265"/>
      <c r="V43" s="265"/>
      <c r="W43" s="265"/>
      <c r="X43" s="265"/>
      <c r="Y43" s="143"/>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c r="D44" s="98"/>
      <c r="E44" s="98"/>
      <c r="F44" s="98"/>
      <c r="G44" s="98"/>
      <c r="H44" s="98"/>
      <c r="I44" s="98"/>
      <c r="J44" s="98"/>
      <c r="K44" s="98"/>
      <c r="L44" s="99"/>
      <c r="M44" s="98" t="s">
        <v>71</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122</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47</v>
      </c>
      <c r="D46" s="98"/>
      <c r="E46" s="98"/>
      <c r="F46" s="98"/>
      <c r="G46" s="98"/>
      <c r="H46" s="98"/>
      <c r="I46" s="98"/>
      <c r="J46" s="98"/>
      <c r="K46" s="98"/>
      <c r="L46" s="99"/>
      <c r="M46" s="145"/>
      <c r="N46" s="145"/>
      <c r="O46" s="145"/>
      <c r="P46" s="145"/>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67" t="s">
        <v>43</v>
      </c>
      <c r="D47" s="67"/>
      <c r="E47" s="67"/>
      <c r="F47" s="67"/>
      <c r="G47" s="67"/>
      <c r="H47" s="98" t="s">
        <v>46</v>
      </c>
      <c r="I47" s="67"/>
      <c r="J47" s="67"/>
      <c r="K47" s="67"/>
      <c r="L47" s="67"/>
      <c r="M47" s="250" t="s">
        <v>27</v>
      </c>
      <c r="N47" s="250"/>
      <c r="O47" s="250"/>
      <c r="P47" s="25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252">
        <f>P38</f>
        <v>0</v>
      </c>
      <c r="D48" s="254"/>
      <c r="E48" s="254"/>
      <c r="F48" s="253"/>
      <c r="G48" s="145" t="s">
        <v>81</v>
      </c>
      <c r="H48" s="266">
        <f>M43</f>
        <v>0</v>
      </c>
      <c r="I48" s="267"/>
      <c r="J48" s="267"/>
      <c r="K48" s="268"/>
      <c r="L48" s="145" t="s">
        <v>29</v>
      </c>
      <c r="M48" s="269">
        <f>ROUNDDOWN(C48+H48,1)</f>
        <v>0</v>
      </c>
      <c r="N48" s="270"/>
      <c r="O48" s="270"/>
      <c r="P48" s="271"/>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198">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J34:K34"/>
    <mergeCell ref="T34:U34"/>
    <mergeCell ref="L33:M33"/>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3:U33"/>
    <mergeCell ref="J36:K36"/>
    <mergeCell ref="J37:K37"/>
    <mergeCell ref="L37:M37"/>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5:AV25"/>
    <mergeCell ref="AW25:AX25"/>
    <mergeCell ref="AU26:AV26"/>
    <mergeCell ref="AW26:AX26"/>
    <mergeCell ref="AU27:AV27"/>
    <mergeCell ref="AU29:AV29"/>
    <mergeCell ref="AW29:AX29"/>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AY29:BD29"/>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0:K40"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howErrorMessage="1" sqref="AZ4:BC4" xr:uid="{00000000-0002-0000-0100-000005000000}">
      <formula1>"予定,実績,予定・実績"</formula1>
    </dataValidation>
    <dataValidation allowBlank="1" showInputMessage="1" showErrorMessage="1" error="入力可能範囲　32～40" sqref="AZ6" xr:uid="{00000000-0002-0000-0100-000007000000}"/>
    <dataValidation type="list" allowBlank="1" showInputMessage="1" sqref="C14:D29" xr:uid="{00000000-0002-0000-0100-000003000000}">
      <formula1>職種</formula1>
    </dataValidation>
    <dataValidation type="list" errorStyle="warning" allowBlank="1" showInputMessage="1" error="リストにない場合のみ、入力してください。" sqref="G14:K29" xr:uid="{00000000-0002-0000-0100-000004000000}">
      <formula1>INDIRECT(C14)</formula1>
    </dataValidation>
    <dataValidation type="list" allowBlank="1" showInputMessage="1" sqref="E14:F29"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居宅介護（介護予防）支援（１枚版）</vt:lpstr>
      <vt:lpstr>居宅介護支援（100名）</vt:lpstr>
      <vt:lpstr>記入方法</vt:lpstr>
      <vt:lpstr>プルダウン・リスト</vt:lpstr>
      <vt:lpstr>【記載例】居宅介護支援!Print_Area</vt:lpstr>
      <vt:lpstr>記入方法!Print_Area</vt:lpstr>
      <vt:lpstr>'居宅介護（介護予防）支援（１枚版）'!Print_Area</vt:lpstr>
      <vt:lpstr>'居宅介護支援（100名）'!Print_Area</vt:lpstr>
      <vt:lpstr>【記載例】居宅介護支援!Print_Titles</vt:lpstr>
      <vt:lpstr>'居宅介護（介護予防）支援（１枚版）'!Print_Titles</vt:lpstr>
      <vt:lpstr>'居宅介護支援（100名）'!Print_Titles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奥村 敬宗</cp:lastModifiedBy>
  <cp:lastPrinted>2021-03-21T05:52:46Z</cp:lastPrinted>
  <dcterms:created xsi:type="dcterms:W3CDTF">2020-01-14T23:44:41Z</dcterms:created>
  <dcterms:modified xsi:type="dcterms:W3CDTF">2024-04-03T05:02:38Z</dcterms:modified>
</cp:coreProperties>
</file>